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0\"/>
    </mc:Choice>
  </mc:AlternateContent>
  <xr:revisionPtr revIDLastSave="0" documentId="13_ncr:1_{4A8CC4D0-9D44-4E8A-9414-1421A0D8B97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31 mayo 2020" sheetId="1" r:id="rId1"/>
  </sheets>
  <definedNames>
    <definedName name="_xlnm.Print_Area" localSheetId="0">'31 mayo 2020'!$A$1:$O$34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N33" i="1"/>
  <c r="M33" i="1"/>
  <c r="L33" i="1"/>
  <c r="J33" i="1"/>
  <c r="I33" i="1"/>
  <c r="H33" i="1"/>
  <c r="G33" i="1"/>
  <c r="F33" i="1"/>
  <c r="E33" i="1"/>
  <c r="D33" i="1"/>
  <c r="C33" i="1"/>
  <c r="E18" i="1"/>
  <c r="D18" i="1"/>
  <c r="E23" i="1"/>
  <c r="D23" i="1"/>
  <c r="C23" i="1"/>
  <c r="N23" i="1"/>
  <c r="M23" i="1"/>
  <c r="L23" i="1"/>
  <c r="J23" i="1"/>
  <c r="I23" i="1"/>
  <c r="H23" i="1"/>
  <c r="G23" i="1"/>
  <c r="F23" i="1"/>
  <c r="N18" i="1"/>
  <c r="M18" i="1"/>
  <c r="L18" i="1"/>
  <c r="J18" i="1"/>
  <c r="I18" i="1"/>
  <c r="H18" i="1"/>
  <c r="G18" i="1"/>
  <c r="F18" i="1"/>
  <c r="C18" i="1"/>
  <c r="C16" i="1"/>
  <c r="N16" i="1"/>
  <c r="M16" i="1"/>
  <c r="L16" i="1"/>
  <c r="J16" i="1"/>
  <c r="I16" i="1"/>
  <c r="H16" i="1"/>
  <c r="G16" i="1"/>
  <c r="F16" i="1"/>
  <c r="E16" i="1"/>
  <c r="D16" i="1"/>
  <c r="N10" i="1"/>
  <c r="M10" i="1"/>
  <c r="L10" i="1"/>
  <c r="J10" i="1"/>
  <c r="I10" i="1"/>
  <c r="H10" i="1"/>
  <c r="G10" i="1"/>
  <c r="F10" i="1"/>
  <c r="E10" i="1"/>
  <c r="D10" i="1"/>
  <c r="C10" i="1"/>
  <c r="N8" i="1"/>
  <c r="M8" i="1"/>
  <c r="L8" i="1"/>
  <c r="J8" i="1"/>
  <c r="I8" i="1"/>
  <c r="H8" i="1"/>
  <c r="G8" i="1"/>
  <c r="F8" i="1"/>
  <c r="E8" i="1"/>
  <c r="D8" i="1"/>
  <c r="C8" i="1"/>
  <c r="K5" i="1"/>
  <c r="E34" i="1" l="1"/>
  <c r="I34" i="1"/>
  <c r="N34" i="1"/>
  <c r="H34" i="1"/>
  <c r="L34" i="1"/>
  <c r="D24" i="1"/>
  <c r="D34" i="1" s="1"/>
  <c r="H24" i="1"/>
  <c r="E24" i="1"/>
  <c r="C24" i="1"/>
  <c r="C34" i="1" s="1"/>
  <c r="L24" i="1"/>
  <c r="M24" i="1"/>
  <c r="M34" i="1" s="1"/>
  <c r="I24" i="1"/>
  <c r="N24" i="1"/>
  <c r="G24" i="1"/>
  <c r="G34" i="1" s="1"/>
  <c r="F24" i="1"/>
  <c r="F34" i="1" s="1"/>
  <c r="J24" i="1"/>
  <c r="J34" i="1" s="1"/>
</calcChain>
</file>

<file path=xl/sharedStrings.xml><?xml version="1.0" encoding="utf-8"?>
<sst xmlns="http://schemas.openxmlformats.org/spreadsheetml/2006/main" count="102" uniqueCount="70">
  <si>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</si>
  <si>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</si>
  <si>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</si>
  <si>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</si>
  <si>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</si>
  <si>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</si>
  <si>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</si>
  <si>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</si>
  <si>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</si>
  <si>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</si>
  <si>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</si>
  <si>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</si>
  <si>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</si>
  <si>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</si>
  <si>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</si>
  <si>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</si>
  <si>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</si>
  <si>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</si>
  <si>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</si>
  <si>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</si>
  <si>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</si>
  <si>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</si>
  <si>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</si>
  <si>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</si>
  <si>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</si>
  <si>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1890/99 Y DECRETO 200/03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</si>
  <si>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</si>
  <si>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</si>
  <si>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</si>
  <si>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</si>
  <si>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</si>
  <si>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</si>
  <si>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</si>
  <si>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</si>
  <si>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</si>
  <si>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</si>
  <si>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</si>
  <si>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</si>
  <si>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</si>
  <si>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</si>
  <si>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</si>
  <si>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</si>
  <si>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</si>
  <si>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</si>
  <si>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</si>
  <si>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C-2504-1000-1</t>
  </si>
  <si>
    <t>C-2599-1000-5</t>
  </si>
  <si>
    <t>C-2599-1000-6</t>
  </si>
  <si>
    <t>MANTENIMIENTO DE SEDES DE LA PROCURADURIA GENERAL DE LA NACIÓN -  NACIONAL</t>
  </si>
  <si>
    <t>C-2599-1000-7</t>
  </si>
  <si>
    <t>C-2599-1000-8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</si>
  <si>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</si>
  <si>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</si>
  <si>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Entidad:</t>
  </si>
  <si>
    <t>Corte: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</si>
  <si>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</si>
  <si>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</si>
  <si>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</si>
  <si>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</si>
  <si>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</si>
  <si>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</si>
  <si>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</si>
  <si>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IMPLEMENTACIÓN DE LA ESTRATEGIA ANTICORRUPCIÓN DE LA PROCURADURÍA GENERAL DE LA NACIÓN</t>
  </si>
  <si>
    <t>FORTALECIMIENTO DE LA PROCURADURÍA GENERAL DE LA NACIÓN PARA EL EJERCICIO DEL CONTROL PÚBLICO</t>
  </si>
  <si>
    <t>MEJORAMIENTO DE LA GESTIÓN INSTITUCIONAL DE LA PROCURADURÍA GENERAL DE LA NACIÓN</t>
  </si>
  <si>
    <t>ACTUALIZACIÓN DE LA PLATAFORMA TECNOLÓGICA DE LA PROCURADURÍA GENERAL DE LA NACIÓN</t>
  </si>
  <si>
    <t>MEJORAMIENTO DE LA GESTIÓN DOCUMENTAL Y DIGITALIZACIÓN DEL FONDO DOCUMENTAL DE  LA PROCURADURÍA GENERAL DE LA NACIÓN</t>
  </si>
  <si>
    <t>ADECUACIÓN Y DOTACIÓN DE LA INFRAESTRUCTURA FÍSICA ASOCIADA A LA IMPLEMENTACIÓN DE SALAS DE AUDIENCIA Y CONFERENCIA DE LA PROCURADURÍA GENERAL DE LA NACIÓN EN LAS PROCURADURÍAS REGIONALES Y PROVINCIALES DEL TERRITORIO NACIONAL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</si>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</sst>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_-* #,##0.00_-;\-* #,##0.0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2" fillId="0" borderId="1" xfId="0" applyNumberFormat="1" applyFont="1" applyFill="1" applyBorder="1" applyAlignment="1">
      <alignment horizontal="right" vertical="center" wrapText="1" readingOrder="1"/>
    </xf>
    <xf numFmtId="0" fontId="3" fillId="0" borderId="0" xfId="3" applyFont="1" applyAlignment="1">
      <alignment vertical="center" wrapText="1" readingOrder="1"/>
    </xf>
    <xf numFmtId="0" fontId="3" fillId="0" borderId="0" xfId="3" applyFont="1" applyAlignment="1">
      <alignment horizontal="left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5" fontId="3" fillId="0" borderId="0" xfId="0" applyNumberFormat="1" applyFont="1" applyAlignment="1">
      <alignment horizontal="left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4" fillId="0" borderId="0" xfId="0" applyFont="1"/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165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right" vertical="center" wrapText="1" readingOrder="1"/>
    </xf>
    <xf numFmtId="165" fontId="3" fillId="3" borderId="1" xfId="1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justify" vertical="center" wrapText="1" readingOrder="1"/>
    </xf>
  </cellXfs>
  <cellStyles count="4">
    <cellStyle name="Millares [0]" xfId="1" builtinId="6"/>
    <cellStyle name="Normal" xfId="0" builtinId="0"/>
    <cellStyle name="Normal 2" xfId="3" xr:uid="{E59C04CD-A741-40FB-8C0D-228FD497B958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RowHeight="11.25" x14ac:dyDescent="0.2"/>
  <cols>
    <col min="1" max="1" width="14.7109375" style="4" customWidth="1"/>
    <col min="2" max="2" width="45.7109375" style="4" customWidth="1"/>
    <col min="3" max="10" width="15.7109375" style="4" customWidth="1"/>
    <col min="11" max="11" width="10.7109375" style="4" customWidth="1"/>
    <col min="12" max="14" width="15.7109375" style="4" customWidth="1"/>
    <col min="15" max="15" width="10.7109375" style="4" customWidth="1"/>
    <col min="16" max="16384" width="11.42578125" style="4"/>
  </cols>
  <sheetData>
    <row r="1" spans="1:15" ht="24.95" customHeight="1" x14ac:dyDescent="0.2">
      <c r="A1" s="6" t="s">
        <v>53</v>
      </c>
      <c r="B1" s="7" t="s">
        <v>15</v>
      </c>
      <c r="C1" s="8"/>
      <c r="D1" s="8"/>
      <c r="E1" s="8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ht="24.95" customHeight="1" x14ac:dyDescent="0.2">
      <c r="A2" s="6" t="s">
        <v>0</v>
      </c>
      <c r="B2" s="7">
        <v>2020</v>
      </c>
      <c r="C2" s="8" t="s">
        <v>1</v>
      </c>
      <c r="D2" s="8" t="s">
        <v>1</v>
      </c>
      <c r="E2" s="8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  <c r="O2" s="3"/>
    </row>
    <row r="3" spans="1:15" ht="24.95" customHeight="1" x14ac:dyDescent="0.2">
      <c r="A3" s="9" t="s">
        <v>54</v>
      </c>
      <c r="B3" s="10">
        <v>43982</v>
      </c>
      <c r="C3" s="8" t="s">
        <v>1</v>
      </c>
      <c r="D3" s="8" t="s">
        <v>1</v>
      </c>
      <c r="E3" s="8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s="13" customFormat="1" ht="24.95" customHeight="1" x14ac:dyDescent="0.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55</v>
      </c>
      <c r="L4" s="11" t="s">
        <v>12</v>
      </c>
      <c r="M4" s="11" t="s">
        <v>13</v>
      </c>
      <c r="N4" s="11" t="s">
        <v>14</v>
      </c>
      <c r="O4" s="11" t="s">
        <v>55</v>
      </c>
    </row>
    <row r="5" spans="1:15" ht="24.95" customHeight="1" x14ac:dyDescent="0.2">
      <c r="A5" s="1" t="s">
        <v>16</v>
      </c>
      <c r="B5" s="2" t="s">
        <v>17</v>
      </c>
      <c r="C5" s="5">
        <v>416021000000</v>
      </c>
      <c r="D5" s="5">
        <v>0</v>
      </c>
      <c r="E5" s="5">
        <v>0</v>
      </c>
      <c r="F5" s="5">
        <v>416021000000</v>
      </c>
      <c r="G5" s="5">
        <v>0</v>
      </c>
      <c r="H5" s="5">
        <v>416021000000</v>
      </c>
      <c r="I5" s="5">
        <v>0</v>
      </c>
      <c r="J5" s="5">
        <v>176962886378</v>
      </c>
      <c r="K5" s="12">
        <f>J5/F5</f>
        <v>0.42537008078438349</v>
      </c>
      <c r="L5" s="5">
        <v>176531195643</v>
      </c>
      <c r="M5" s="5">
        <v>176531195643</v>
      </c>
      <c r="N5" s="5">
        <v>176531195643</v>
      </c>
      <c r="O5" s="12">
        <f>N5/F5</f>
        <v>0.424332415053567</v>
      </c>
    </row>
    <row r="6" spans="1:15" ht="24.95" customHeight="1" x14ac:dyDescent="0.2">
      <c r="A6" s="1" t="s">
        <v>18</v>
      </c>
      <c r="B6" s="2" t="s">
        <v>19</v>
      </c>
      <c r="C6" s="5">
        <v>140542000000</v>
      </c>
      <c r="D6" s="5">
        <v>0</v>
      </c>
      <c r="E6" s="5">
        <v>0</v>
      </c>
      <c r="F6" s="5">
        <v>140542000000</v>
      </c>
      <c r="G6" s="5">
        <v>0</v>
      </c>
      <c r="H6" s="5">
        <v>140542000000</v>
      </c>
      <c r="I6" s="5">
        <v>0</v>
      </c>
      <c r="J6" s="5">
        <v>51774108461</v>
      </c>
      <c r="K6" s="5">
        <f t="shared" ref="K6:K34" si="0">J6/F6</f>
        <v>0.36838886924193481</v>
      </c>
      <c r="L6" s="5">
        <v>51756742524</v>
      </c>
      <c r="M6" s="5">
        <v>51756742524</v>
      </c>
      <c r="N6" s="5">
        <v>51756742524</v>
      </c>
      <c r="O6" s="5">
        <f t="shared" ref="O6:O34" si="1">N6/F6</f>
        <v>0.36826530520413825</v>
      </c>
    </row>
    <row r="7" spans="1:15" ht="24.95" customHeight="1" x14ac:dyDescent="0.2">
      <c r="A7" s="1" t="s">
        <v>20</v>
      </c>
      <c r="B7" s="2" t="s">
        <v>21</v>
      </c>
      <c r="C7" s="5">
        <v>68841000000</v>
      </c>
      <c r="D7" s="5">
        <v>0</v>
      </c>
      <c r="E7" s="5">
        <v>0</v>
      </c>
      <c r="F7" s="5">
        <v>68841000000</v>
      </c>
      <c r="G7" s="5">
        <v>0</v>
      </c>
      <c r="H7" s="5">
        <v>68841000000</v>
      </c>
      <c r="I7" s="5">
        <v>0</v>
      </c>
      <c r="J7" s="5">
        <v>9373626083</v>
      </c>
      <c r="K7" s="5">
        <f t="shared" si="0"/>
        <v>0.13616342126058598</v>
      </c>
      <c r="L7" s="5">
        <v>9349127945</v>
      </c>
      <c r="M7" s="5">
        <v>9349127945</v>
      </c>
      <c r="N7" s="5">
        <v>9349127945</v>
      </c>
      <c r="O7" s="5">
        <f t="shared" si="1"/>
        <v>0.13580755574439651</v>
      </c>
    </row>
    <row r="8" spans="1:15" ht="24.95" customHeight="1" x14ac:dyDescent="0.2">
      <c r="A8" s="14"/>
      <c r="B8" s="15" t="s">
        <v>56</v>
      </c>
      <c r="C8" s="16">
        <f>SUM(C5:C7)</f>
        <v>625404000000</v>
      </c>
      <c r="D8" s="16">
        <f t="shared" ref="D8:E8" si="2">SUM(D5:D7)</f>
        <v>0</v>
      </c>
      <c r="E8" s="16">
        <f t="shared" si="2"/>
        <v>0</v>
      </c>
      <c r="F8" s="16">
        <f>SUM(F5:F7)</f>
        <v>625404000000</v>
      </c>
      <c r="G8" s="16">
        <f>SUM(G5:G7)</f>
        <v>0</v>
      </c>
      <c r="H8" s="16">
        <f t="shared" ref="H8:N8" si="3">SUM(H5:H7)</f>
        <v>625404000000</v>
      </c>
      <c r="I8" s="16">
        <f t="shared" si="3"/>
        <v>0</v>
      </c>
      <c r="J8" s="16">
        <f t="shared" si="3"/>
        <v>238110620922</v>
      </c>
      <c r="K8" s="17">
        <f t="shared" si="0"/>
        <v>0.38073088902853197</v>
      </c>
      <c r="L8" s="16">
        <f t="shared" si="3"/>
        <v>237637066112</v>
      </c>
      <c r="M8" s="16">
        <f t="shared" si="3"/>
        <v>237637066112</v>
      </c>
      <c r="N8" s="16">
        <f t="shared" si="3"/>
        <v>237637066112</v>
      </c>
      <c r="O8" s="17">
        <f t="shared" si="1"/>
        <v>0.37997369078547627</v>
      </c>
    </row>
    <row r="9" spans="1:15" ht="24.95" customHeight="1" x14ac:dyDescent="0.2">
      <c r="A9" s="1" t="s">
        <v>22</v>
      </c>
      <c r="B9" s="2" t="s">
        <v>23</v>
      </c>
      <c r="C9" s="5">
        <v>32878000000</v>
      </c>
      <c r="D9" s="5">
        <v>0</v>
      </c>
      <c r="E9" s="5">
        <v>0</v>
      </c>
      <c r="F9" s="5">
        <v>32878000000</v>
      </c>
      <c r="G9" s="5">
        <v>0</v>
      </c>
      <c r="H9" s="5">
        <v>31082841353.970001</v>
      </c>
      <c r="I9" s="5">
        <v>1795158646.03</v>
      </c>
      <c r="J9" s="5">
        <v>25684937071.360001</v>
      </c>
      <c r="K9" s="5">
        <f t="shared" si="0"/>
        <v>0.7812195714873168</v>
      </c>
      <c r="L9" s="5">
        <v>8388850440.5900002</v>
      </c>
      <c r="M9" s="5">
        <v>8096052094.0900002</v>
      </c>
      <c r="N9" s="5">
        <v>7970552120.6599998</v>
      </c>
      <c r="O9" s="5">
        <f t="shared" si="1"/>
        <v>0.24242813190157553</v>
      </c>
    </row>
    <row r="10" spans="1:15" ht="24.95" customHeight="1" x14ac:dyDescent="0.2">
      <c r="A10" s="14"/>
      <c r="B10" s="15" t="s">
        <v>57</v>
      </c>
      <c r="C10" s="16">
        <f>SUM(C9)</f>
        <v>32878000000</v>
      </c>
      <c r="D10" s="16">
        <f t="shared" ref="D10:N10" si="4">SUM(D9)</f>
        <v>0</v>
      </c>
      <c r="E10" s="16">
        <f t="shared" si="4"/>
        <v>0</v>
      </c>
      <c r="F10" s="16">
        <f t="shared" si="4"/>
        <v>32878000000</v>
      </c>
      <c r="G10" s="16">
        <f t="shared" si="4"/>
        <v>0</v>
      </c>
      <c r="H10" s="16">
        <f t="shared" si="4"/>
        <v>31082841353.970001</v>
      </c>
      <c r="I10" s="16">
        <f t="shared" si="4"/>
        <v>1795158646.03</v>
      </c>
      <c r="J10" s="16">
        <f t="shared" si="4"/>
        <v>25684937071.360001</v>
      </c>
      <c r="K10" s="17">
        <f t="shared" si="0"/>
        <v>0.7812195714873168</v>
      </c>
      <c r="L10" s="16">
        <f t="shared" si="4"/>
        <v>8388850440.5900002</v>
      </c>
      <c r="M10" s="16">
        <f t="shared" si="4"/>
        <v>8096052094.0900002</v>
      </c>
      <c r="N10" s="16">
        <f t="shared" si="4"/>
        <v>7970552120.6599998</v>
      </c>
      <c r="O10" s="17">
        <f t="shared" si="1"/>
        <v>0.24242813190157553</v>
      </c>
    </row>
    <row r="11" spans="1:15" ht="24.95" customHeight="1" x14ac:dyDescent="0.2">
      <c r="A11" s="1" t="s">
        <v>24</v>
      </c>
      <c r="B11" s="22" t="s">
        <v>25</v>
      </c>
      <c r="C11" s="5">
        <v>294000000</v>
      </c>
      <c r="D11" s="5">
        <v>0</v>
      </c>
      <c r="E11" s="5">
        <v>0</v>
      </c>
      <c r="F11" s="5">
        <v>294000000</v>
      </c>
      <c r="G11" s="5">
        <v>0</v>
      </c>
      <c r="H11" s="5">
        <v>0</v>
      </c>
      <c r="I11" s="5">
        <v>294000000</v>
      </c>
      <c r="J11" s="5">
        <v>0</v>
      </c>
      <c r="K11" s="5">
        <f t="shared" si="0"/>
        <v>0</v>
      </c>
      <c r="L11" s="5">
        <v>0</v>
      </c>
      <c r="M11" s="5">
        <v>0</v>
      </c>
      <c r="N11" s="5">
        <v>0</v>
      </c>
      <c r="O11" s="5">
        <f t="shared" si="1"/>
        <v>0</v>
      </c>
    </row>
    <row r="12" spans="1:15" ht="24.95" customHeight="1" x14ac:dyDescent="0.2">
      <c r="A12" s="1" t="s">
        <v>26</v>
      </c>
      <c r="B12" s="22" t="s">
        <v>27</v>
      </c>
      <c r="C12" s="5">
        <v>70000000000</v>
      </c>
      <c r="D12" s="5">
        <v>0</v>
      </c>
      <c r="E12" s="5">
        <v>0</v>
      </c>
      <c r="F12" s="5">
        <v>70000000000</v>
      </c>
      <c r="G12" s="5">
        <v>70000000000</v>
      </c>
      <c r="H12" s="5">
        <v>0</v>
      </c>
      <c r="I12" s="5">
        <v>0</v>
      </c>
      <c r="J12" s="5">
        <v>0</v>
      </c>
      <c r="K12" s="5">
        <f t="shared" si="0"/>
        <v>0</v>
      </c>
      <c r="L12" s="5">
        <v>0</v>
      </c>
      <c r="M12" s="5">
        <v>0</v>
      </c>
      <c r="N12" s="5">
        <v>0</v>
      </c>
      <c r="O12" s="5">
        <f t="shared" si="1"/>
        <v>0</v>
      </c>
    </row>
    <row r="13" spans="1:15" ht="24.95" customHeight="1" x14ac:dyDescent="0.2">
      <c r="A13" s="1" t="s">
        <v>28</v>
      </c>
      <c r="B13" s="22" t="s">
        <v>29</v>
      </c>
      <c r="C13" s="5">
        <v>1857000000</v>
      </c>
      <c r="D13" s="5">
        <v>0</v>
      </c>
      <c r="E13" s="5">
        <v>0</v>
      </c>
      <c r="F13" s="5">
        <v>1857000000</v>
      </c>
      <c r="G13" s="5">
        <v>0</v>
      </c>
      <c r="H13" s="5">
        <v>1857000000</v>
      </c>
      <c r="I13" s="5">
        <v>0</v>
      </c>
      <c r="J13" s="5">
        <v>1046352741</v>
      </c>
      <c r="K13" s="5">
        <f t="shared" si="0"/>
        <v>0.56346405008077549</v>
      </c>
      <c r="L13" s="5">
        <v>732006390</v>
      </c>
      <c r="M13" s="5">
        <v>732006390</v>
      </c>
      <c r="N13" s="5">
        <v>732006390</v>
      </c>
      <c r="O13" s="5">
        <f t="shared" si="1"/>
        <v>0.39418760904684974</v>
      </c>
    </row>
    <row r="14" spans="1:15" ht="24.95" customHeight="1" x14ac:dyDescent="0.2">
      <c r="A14" s="1" t="s">
        <v>30</v>
      </c>
      <c r="B14" s="22" t="s">
        <v>31</v>
      </c>
      <c r="C14" s="5">
        <v>5400000000</v>
      </c>
      <c r="D14" s="5">
        <v>0</v>
      </c>
      <c r="E14" s="5">
        <v>0</v>
      </c>
      <c r="F14" s="5">
        <v>5400000000</v>
      </c>
      <c r="G14" s="5">
        <v>0</v>
      </c>
      <c r="H14" s="5">
        <v>4413202432.1999998</v>
      </c>
      <c r="I14" s="5">
        <v>986797567.79999995</v>
      </c>
      <c r="J14" s="5">
        <v>2162454140.1999998</v>
      </c>
      <c r="K14" s="5">
        <f t="shared" si="0"/>
        <v>0.40045447040740739</v>
      </c>
      <c r="L14" s="5">
        <v>2162454140.1999998</v>
      </c>
      <c r="M14" s="5">
        <v>2153341240.1999998</v>
      </c>
      <c r="N14" s="5">
        <v>2153341240.1999998</v>
      </c>
      <c r="O14" s="5">
        <f t="shared" si="1"/>
        <v>0.39876689633333329</v>
      </c>
    </row>
    <row r="15" spans="1:15" ht="24.95" customHeight="1" x14ac:dyDescent="0.2">
      <c r="A15" s="1" t="s">
        <v>32</v>
      </c>
      <c r="B15" s="22" t="s">
        <v>33</v>
      </c>
      <c r="C15" s="5">
        <v>4314000000</v>
      </c>
      <c r="D15" s="5">
        <v>0</v>
      </c>
      <c r="E15" s="5">
        <v>0</v>
      </c>
      <c r="F15" s="5">
        <v>4314000000</v>
      </c>
      <c r="G15" s="5">
        <v>0</v>
      </c>
      <c r="H15" s="5">
        <v>1955092044</v>
      </c>
      <c r="I15" s="5">
        <v>2358907956</v>
      </c>
      <c r="J15" s="5">
        <v>1955092044</v>
      </c>
      <c r="K15" s="5">
        <f t="shared" si="0"/>
        <v>0.45319704311543813</v>
      </c>
      <c r="L15" s="5">
        <v>1955092044</v>
      </c>
      <c r="M15" s="5">
        <v>1955092044</v>
      </c>
      <c r="N15" s="5">
        <v>1955092044</v>
      </c>
      <c r="O15" s="5">
        <f t="shared" si="1"/>
        <v>0.45319704311543813</v>
      </c>
    </row>
    <row r="16" spans="1:15" ht="24.95" customHeight="1" x14ac:dyDescent="0.2">
      <c r="A16" s="14"/>
      <c r="B16" s="15" t="s">
        <v>58</v>
      </c>
      <c r="C16" s="16">
        <f>SUM(C11:C15)</f>
        <v>81865000000</v>
      </c>
      <c r="D16" s="16">
        <f t="shared" ref="D16:E16" si="5">SUM(D11:D15)</f>
        <v>0</v>
      </c>
      <c r="E16" s="16">
        <f t="shared" si="5"/>
        <v>0</v>
      </c>
      <c r="F16" s="16">
        <f>SUM(F11:F15)</f>
        <v>81865000000</v>
      </c>
      <c r="G16" s="16">
        <f t="shared" ref="G16:N16" si="6">SUM(G11:G15)</f>
        <v>70000000000</v>
      </c>
      <c r="H16" s="16">
        <f t="shared" si="6"/>
        <v>8225294476.1999998</v>
      </c>
      <c r="I16" s="16">
        <f t="shared" si="6"/>
        <v>3639705523.8000002</v>
      </c>
      <c r="J16" s="16">
        <f t="shared" si="6"/>
        <v>5163898925.1999998</v>
      </c>
      <c r="K16" s="17">
        <f t="shared" si="0"/>
        <v>6.3078225434556892E-2</v>
      </c>
      <c r="L16" s="16">
        <f t="shared" si="6"/>
        <v>4849552574.1999998</v>
      </c>
      <c r="M16" s="16">
        <f t="shared" si="6"/>
        <v>4840439674.1999998</v>
      </c>
      <c r="N16" s="16">
        <f t="shared" si="6"/>
        <v>4840439674.1999998</v>
      </c>
      <c r="O16" s="17">
        <f t="shared" si="1"/>
        <v>5.9127095513345142E-2</v>
      </c>
    </row>
    <row r="17" spans="1:15" ht="24.95" customHeight="1" x14ac:dyDescent="0.2">
      <c r="A17" s="1" t="s">
        <v>34</v>
      </c>
      <c r="B17" s="2" t="s">
        <v>35</v>
      </c>
      <c r="C17" s="5">
        <v>2137000000</v>
      </c>
      <c r="D17" s="5">
        <v>0</v>
      </c>
      <c r="E17" s="5">
        <v>0</v>
      </c>
      <c r="F17" s="5">
        <v>2137000000</v>
      </c>
      <c r="G17" s="5">
        <v>0</v>
      </c>
      <c r="H17" s="5">
        <v>2137000000</v>
      </c>
      <c r="I17" s="5">
        <v>0</v>
      </c>
      <c r="J17" s="5">
        <v>92613117</v>
      </c>
      <c r="K17" s="5">
        <f t="shared" si="0"/>
        <v>4.3337911558259244E-2</v>
      </c>
      <c r="L17" s="5">
        <v>92613117</v>
      </c>
      <c r="M17" s="5">
        <v>92613117</v>
      </c>
      <c r="N17" s="5">
        <v>92613117</v>
      </c>
      <c r="O17" s="5">
        <f t="shared" si="1"/>
        <v>4.3337911558259244E-2</v>
      </c>
    </row>
    <row r="18" spans="1:15" ht="24.95" customHeight="1" x14ac:dyDescent="0.2">
      <c r="A18" s="14"/>
      <c r="B18" s="15" t="s">
        <v>59</v>
      </c>
      <c r="C18" s="16">
        <f>SUM(C17)</f>
        <v>2137000000</v>
      </c>
      <c r="D18" s="16">
        <f t="shared" ref="D18:E18" si="7">SUM(D17)</f>
        <v>0</v>
      </c>
      <c r="E18" s="16">
        <f t="shared" si="7"/>
        <v>0</v>
      </c>
      <c r="F18" s="16">
        <f>+F17</f>
        <v>2137000000</v>
      </c>
      <c r="G18" s="16">
        <f t="shared" ref="G18:N18" si="8">+G17</f>
        <v>0</v>
      </c>
      <c r="H18" s="16">
        <f t="shared" si="8"/>
        <v>2137000000</v>
      </c>
      <c r="I18" s="16">
        <f t="shared" si="8"/>
        <v>0</v>
      </c>
      <c r="J18" s="16">
        <f t="shared" si="8"/>
        <v>92613117</v>
      </c>
      <c r="K18" s="17">
        <f t="shared" si="0"/>
        <v>4.3337911558259244E-2</v>
      </c>
      <c r="L18" s="16">
        <f t="shared" si="8"/>
        <v>92613117</v>
      </c>
      <c r="M18" s="16">
        <f t="shared" si="8"/>
        <v>92613117</v>
      </c>
      <c r="N18" s="16">
        <f t="shared" si="8"/>
        <v>92613117</v>
      </c>
      <c r="O18" s="17">
        <f t="shared" si="1"/>
        <v>4.3337911558259244E-2</v>
      </c>
    </row>
    <row r="19" spans="1:15" ht="24.95" customHeight="1" x14ac:dyDescent="0.2">
      <c r="A19" s="1" t="s">
        <v>36</v>
      </c>
      <c r="B19" s="2" t="s">
        <v>37</v>
      </c>
      <c r="C19" s="5">
        <v>970000000</v>
      </c>
      <c r="D19" s="5">
        <v>0</v>
      </c>
      <c r="E19" s="5">
        <v>0</v>
      </c>
      <c r="F19" s="5">
        <v>970000000</v>
      </c>
      <c r="G19" s="5">
        <v>0</v>
      </c>
      <c r="H19" s="5">
        <v>955000000</v>
      </c>
      <c r="I19" s="5">
        <v>15000000</v>
      </c>
      <c r="J19" s="5">
        <v>788661031.78999996</v>
      </c>
      <c r="K19" s="5">
        <f t="shared" si="0"/>
        <v>0.81305261009278351</v>
      </c>
      <c r="L19" s="5">
        <v>788497961.78999996</v>
      </c>
      <c r="M19" s="5">
        <v>787882971.78999996</v>
      </c>
      <c r="N19" s="5">
        <v>787261831.78999996</v>
      </c>
      <c r="O19" s="5">
        <f t="shared" si="1"/>
        <v>0.8116101358659793</v>
      </c>
    </row>
    <row r="20" spans="1:15" ht="24.95" customHeight="1" x14ac:dyDescent="0.2">
      <c r="A20" s="1" t="s">
        <v>38</v>
      </c>
      <c r="B20" s="2" t="s">
        <v>39</v>
      </c>
      <c r="C20" s="5">
        <v>7000000</v>
      </c>
      <c r="D20" s="5">
        <v>0</v>
      </c>
      <c r="E20" s="5">
        <v>0</v>
      </c>
      <c r="F20" s="5">
        <v>7000000</v>
      </c>
      <c r="G20" s="5">
        <v>0</v>
      </c>
      <c r="H20" s="5">
        <v>6890000</v>
      </c>
      <c r="I20" s="5">
        <v>110000</v>
      </c>
      <c r="J20" s="5">
        <v>2115527</v>
      </c>
      <c r="K20" s="5">
        <f t="shared" si="0"/>
        <v>0.30221814285714288</v>
      </c>
      <c r="L20" s="5">
        <v>2097778</v>
      </c>
      <c r="M20" s="5">
        <v>2097778</v>
      </c>
      <c r="N20" s="5">
        <v>2080498</v>
      </c>
      <c r="O20" s="5">
        <f t="shared" si="1"/>
        <v>0.29721399999999998</v>
      </c>
    </row>
    <row r="21" spans="1:15" ht="24.95" customHeight="1" x14ac:dyDescent="0.2">
      <c r="A21" s="1" t="s">
        <v>40</v>
      </c>
      <c r="B21" s="2" t="s">
        <v>41</v>
      </c>
      <c r="C21" s="5">
        <v>767000000</v>
      </c>
      <c r="D21" s="5">
        <v>0</v>
      </c>
      <c r="E21" s="5">
        <v>0</v>
      </c>
      <c r="F21" s="5">
        <v>767000000</v>
      </c>
      <c r="G21" s="5">
        <v>0</v>
      </c>
      <c r="H21" s="5">
        <v>3787770.26</v>
      </c>
      <c r="I21" s="5">
        <v>763212229.74000001</v>
      </c>
      <c r="J21" s="5">
        <v>3787770.26</v>
      </c>
      <c r="K21" s="5">
        <f t="shared" si="0"/>
        <v>4.9384227640156455E-3</v>
      </c>
      <c r="L21" s="5">
        <v>3787770.26</v>
      </c>
      <c r="M21" s="5">
        <v>3787770.26</v>
      </c>
      <c r="N21" s="5">
        <v>3787770.26</v>
      </c>
      <c r="O21" s="5">
        <f t="shared" si="1"/>
        <v>4.9384227640156455E-3</v>
      </c>
    </row>
    <row r="22" spans="1:15" ht="24.95" customHeight="1" x14ac:dyDescent="0.2">
      <c r="A22" s="1" t="s">
        <v>42</v>
      </c>
      <c r="B22" s="2" t="s">
        <v>43</v>
      </c>
      <c r="C22" s="5">
        <v>31000000</v>
      </c>
      <c r="D22" s="5">
        <v>0</v>
      </c>
      <c r="E22" s="5">
        <v>0</v>
      </c>
      <c r="F22" s="5">
        <v>31000000</v>
      </c>
      <c r="G22" s="5">
        <v>0</v>
      </c>
      <c r="H22" s="5">
        <v>31000000</v>
      </c>
      <c r="I22" s="5">
        <v>0</v>
      </c>
      <c r="J22" s="5">
        <v>2239900</v>
      </c>
      <c r="K22" s="5">
        <f t="shared" si="0"/>
        <v>7.2254838709677416E-2</v>
      </c>
      <c r="L22" s="5">
        <v>2239900</v>
      </c>
      <c r="M22" s="5">
        <v>2239900</v>
      </c>
      <c r="N22" s="5">
        <v>2239900</v>
      </c>
      <c r="O22" s="5">
        <f t="shared" si="1"/>
        <v>7.2254838709677416E-2</v>
      </c>
    </row>
    <row r="23" spans="1:15" ht="24.95" customHeight="1" x14ac:dyDescent="0.2">
      <c r="A23" s="14"/>
      <c r="B23" s="15" t="s">
        <v>60</v>
      </c>
      <c r="C23" s="16">
        <f>SUM(C19:C22)</f>
        <v>1775000000</v>
      </c>
      <c r="D23" s="16">
        <f t="shared" ref="D23:E23" si="9">SUM(D19:D22)</f>
        <v>0</v>
      </c>
      <c r="E23" s="16">
        <f t="shared" si="9"/>
        <v>0</v>
      </c>
      <c r="F23" s="16">
        <f>SUM(F19:F22)</f>
        <v>1775000000</v>
      </c>
      <c r="G23" s="16">
        <f t="shared" ref="G23:N23" si="10">SUM(G19:G22)</f>
        <v>0</v>
      </c>
      <c r="H23" s="16">
        <f t="shared" si="10"/>
        <v>996677770.25999999</v>
      </c>
      <c r="I23" s="16">
        <f t="shared" si="10"/>
        <v>778322229.74000001</v>
      </c>
      <c r="J23" s="16">
        <f t="shared" si="10"/>
        <v>796804229.04999995</v>
      </c>
      <c r="K23" s="17">
        <f t="shared" si="0"/>
        <v>0.44890379101408451</v>
      </c>
      <c r="L23" s="16">
        <f t="shared" si="10"/>
        <v>796623410.04999995</v>
      </c>
      <c r="M23" s="16">
        <f t="shared" si="10"/>
        <v>796008420.04999995</v>
      </c>
      <c r="N23" s="16">
        <f t="shared" si="10"/>
        <v>795370000.04999995</v>
      </c>
      <c r="O23" s="17">
        <f t="shared" si="1"/>
        <v>0.44809577467605632</v>
      </c>
    </row>
    <row r="24" spans="1:15" ht="24.95" customHeight="1" x14ac:dyDescent="0.2">
      <c r="A24" s="18"/>
      <c r="B24" s="19" t="s">
        <v>61</v>
      </c>
      <c r="C24" s="20">
        <f>+C8+C10+C16+C18+C23</f>
        <v>744059000000</v>
      </c>
      <c r="D24" s="20">
        <f>+D8+D10+D16+D18+D23</f>
        <v>0</v>
      </c>
      <c r="E24" s="20">
        <f>+E8+E10+E16+E18+E23</f>
        <v>0</v>
      </c>
      <c r="F24" s="20">
        <f>+F8+F10+F16+F18+F23</f>
        <v>744059000000</v>
      </c>
      <c r="G24" s="20">
        <f t="shared" ref="G24:N24" si="11">+G8+G10+G16+G18+G23</f>
        <v>70000000000</v>
      </c>
      <c r="H24" s="20">
        <f t="shared" si="11"/>
        <v>667845813600.42993</v>
      </c>
      <c r="I24" s="20">
        <f t="shared" si="11"/>
        <v>6213186399.5699997</v>
      </c>
      <c r="J24" s="20">
        <f t="shared" si="11"/>
        <v>269848874264.60999</v>
      </c>
      <c r="K24" s="21">
        <f t="shared" si="0"/>
        <v>0.36267133959082543</v>
      </c>
      <c r="L24" s="20">
        <f t="shared" si="11"/>
        <v>251764705653.84</v>
      </c>
      <c r="M24" s="20">
        <f t="shared" si="11"/>
        <v>251462179417.34</v>
      </c>
      <c r="N24" s="20">
        <f t="shared" si="11"/>
        <v>251336041023.91</v>
      </c>
      <c r="O24" s="21">
        <f t="shared" si="1"/>
        <v>0.33779047229307085</v>
      </c>
    </row>
    <row r="25" spans="1:15" ht="33.75" customHeight="1" x14ac:dyDescent="0.2">
      <c r="A25" s="1" t="s">
        <v>44</v>
      </c>
      <c r="B25" s="2" t="s">
        <v>62</v>
      </c>
      <c r="C25" s="5">
        <v>1000000000</v>
      </c>
      <c r="D25" s="5">
        <v>0</v>
      </c>
      <c r="E25" s="5">
        <v>0</v>
      </c>
      <c r="F25" s="5">
        <v>1000000000</v>
      </c>
      <c r="G25" s="5">
        <v>0</v>
      </c>
      <c r="H25" s="5">
        <v>510000000</v>
      </c>
      <c r="I25" s="5">
        <v>490000000</v>
      </c>
      <c r="J25" s="5">
        <v>0</v>
      </c>
      <c r="K25" s="5">
        <f t="shared" si="0"/>
        <v>0</v>
      </c>
      <c r="L25" s="5">
        <v>0</v>
      </c>
      <c r="M25" s="5">
        <v>0</v>
      </c>
      <c r="N25" s="5">
        <v>0</v>
      </c>
      <c r="O25" s="5">
        <f t="shared" si="1"/>
        <v>0</v>
      </c>
    </row>
    <row r="26" spans="1:15" ht="33.75" customHeight="1" x14ac:dyDescent="0.2">
      <c r="A26" s="1" t="s">
        <v>45</v>
      </c>
      <c r="B26" s="22" t="s">
        <v>63</v>
      </c>
      <c r="C26" s="5">
        <v>47631000000</v>
      </c>
      <c r="D26" s="5">
        <v>0</v>
      </c>
      <c r="E26" s="5">
        <v>0</v>
      </c>
      <c r="F26" s="5">
        <v>47631000000</v>
      </c>
      <c r="G26" s="5">
        <v>0</v>
      </c>
      <c r="H26" s="5">
        <v>46180119825.279999</v>
      </c>
      <c r="I26" s="5">
        <v>1450880174.72</v>
      </c>
      <c r="J26" s="5">
        <v>36282710832.279999</v>
      </c>
      <c r="K26" s="5">
        <f t="shared" si="0"/>
        <v>0.76174572929982576</v>
      </c>
      <c r="L26" s="5">
        <v>5061491685.3800001</v>
      </c>
      <c r="M26" s="5">
        <v>5061491685.3800001</v>
      </c>
      <c r="N26" s="5">
        <v>5061491685.3800001</v>
      </c>
      <c r="O26" s="5">
        <f t="shared" si="1"/>
        <v>0.10626465296508576</v>
      </c>
    </row>
    <row r="27" spans="1:15" ht="33.75" customHeight="1" x14ac:dyDescent="0.2">
      <c r="A27" s="1" t="s">
        <v>46</v>
      </c>
      <c r="B27" s="22" t="s">
        <v>64</v>
      </c>
      <c r="C27" s="5">
        <v>29477326026</v>
      </c>
      <c r="D27" s="5">
        <v>0</v>
      </c>
      <c r="E27" s="5">
        <v>0</v>
      </c>
      <c r="F27" s="5">
        <v>29477326026</v>
      </c>
      <c r="G27" s="5">
        <v>0</v>
      </c>
      <c r="H27" s="5">
        <v>6590990952</v>
      </c>
      <c r="I27" s="5">
        <v>22886335074</v>
      </c>
      <c r="J27" s="5">
        <v>1964736167</v>
      </c>
      <c r="K27" s="5">
        <f t="shared" si="0"/>
        <v>6.6652455696525392E-2</v>
      </c>
      <c r="L27" s="5">
        <v>241116665.33000001</v>
      </c>
      <c r="M27" s="5">
        <v>241116665.33000001</v>
      </c>
      <c r="N27" s="5">
        <v>233116665.33000001</v>
      </c>
      <c r="O27" s="5">
        <f t="shared" si="1"/>
        <v>7.9083382639382974E-3</v>
      </c>
    </row>
    <row r="28" spans="1:15" ht="33.75" customHeight="1" x14ac:dyDescent="0.2">
      <c r="A28" s="1" t="s">
        <v>47</v>
      </c>
      <c r="B28" s="22" t="s">
        <v>48</v>
      </c>
      <c r="C28" s="5">
        <v>3500000000</v>
      </c>
      <c r="D28" s="5">
        <v>0</v>
      </c>
      <c r="E28" s="5">
        <v>0</v>
      </c>
      <c r="F28" s="5">
        <v>3500000000</v>
      </c>
      <c r="G28" s="5">
        <v>0</v>
      </c>
      <c r="H28" s="5">
        <v>3500000000</v>
      </c>
      <c r="I28" s="5">
        <v>0</v>
      </c>
      <c r="J28" s="5">
        <v>0</v>
      </c>
      <c r="K28" s="5">
        <f t="shared" si="0"/>
        <v>0</v>
      </c>
      <c r="L28" s="5">
        <v>0</v>
      </c>
      <c r="M28" s="5">
        <v>0</v>
      </c>
      <c r="N28" s="5">
        <v>0</v>
      </c>
      <c r="O28" s="5">
        <f t="shared" si="1"/>
        <v>0</v>
      </c>
    </row>
    <row r="29" spans="1:15" ht="33.75" customHeight="1" x14ac:dyDescent="0.2">
      <c r="A29" s="1" t="s">
        <v>49</v>
      </c>
      <c r="B29" s="22" t="s">
        <v>65</v>
      </c>
      <c r="C29" s="5">
        <v>4700000000</v>
      </c>
      <c r="D29" s="5">
        <v>0</v>
      </c>
      <c r="E29" s="5">
        <v>0</v>
      </c>
      <c r="F29" s="5">
        <v>4700000000</v>
      </c>
      <c r="G29" s="5">
        <v>0</v>
      </c>
      <c r="H29" s="5">
        <v>3560343194</v>
      </c>
      <c r="I29" s="5">
        <v>1139656806</v>
      </c>
      <c r="J29" s="5">
        <v>3175097121</v>
      </c>
      <c r="K29" s="5">
        <f t="shared" si="0"/>
        <v>0.67555257893617027</v>
      </c>
      <c r="L29" s="5">
        <v>1268146789</v>
      </c>
      <c r="M29" s="5">
        <v>1268146789</v>
      </c>
      <c r="N29" s="5">
        <v>1227001335</v>
      </c>
      <c r="O29" s="5">
        <f t="shared" si="1"/>
        <v>0.26106411382978723</v>
      </c>
    </row>
    <row r="30" spans="1:15" ht="33.75" customHeight="1" x14ac:dyDescent="0.2">
      <c r="A30" s="1" t="s">
        <v>50</v>
      </c>
      <c r="B30" s="22" t="s">
        <v>66</v>
      </c>
      <c r="C30" s="5">
        <v>5000000000</v>
      </c>
      <c r="D30" s="5">
        <v>0</v>
      </c>
      <c r="E30" s="5">
        <v>0</v>
      </c>
      <c r="F30" s="5">
        <v>5000000000</v>
      </c>
      <c r="G30" s="5">
        <v>0</v>
      </c>
      <c r="H30" s="5">
        <v>4895800000</v>
      </c>
      <c r="I30" s="5">
        <v>104200000</v>
      </c>
      <c r="J30" s="5">
        <v>1273102864</v>
      </c>
      <c r="K30" s="5">
        <f t="shared" si="0"/>
        <v>0.2546205728</v>
      </c>
      <c r="L30" s="5">
        <v>0</v>
      </c>
      <c r="M30" s="5">
        <v>0</v>
      </c>
      <c r="N30" s="5">
        <v>0</v>
      </c>
      <c r="O30" s="5">
        <f t="shared" si="1"/>
        <v>0</v>
      </c>
    </row>
    <row r="31" spans="1:15" ht="60" customHeight="1" x14ac:dyDescent="0.2">
      <c r="A31" s="1" t="s">
        <v>51</v>
      </c>
      <c r="B31" s="22" t="s">
        <v>67</v>
      </c>
      <c r="C31" s="5">
        <v>3000000000</v>
      </c>
      <c r="D31" s="5">
        <v>0</v>
      </c>
      <c r="E31" s="5">
        <v>0</v>
      </c>
      <c r="F31" s="5">
        <v>3000000000</v>
      </c>
      <c r="G31" s="5">
        <v>0</v>
      </c>
      <c r="H31" s="5">
        <v>0</v>
      </c>
      <c r="I31" s="5">
        <v>3000000000</v>
      </c>
      <c r="J31" s="5">
        <v>0</v>
      </c>
      <c r="K31" s="5">
        <f t="shared" si="0"/>
        <v>0</v>
      </c>
      <c r="L31" s="5">
        <v>0</v>
      </c>
      <c r="M31" s="5">
        <v>0</v>
      </c>
      <c r="N31" s="5">
        <v>0</v>
      </c>
      <c r="O31" s="5">
        <f t="shared" si="1"/>
        <v>0</v>
      </c>
    </row>
    <row r="32" spans="1:15" ht="33.75" customHeight="1" x14ac:dyDescent="0.2">
      <c r="A32" s="1" t="s">
        <v>51</v>
      </c>
      <c r="B32" s="22" t="s">
        <v>52</v>
      </c>
      <c r="C32" s="5">
        <v>102808000000</v>
      </c>
      <c r="D32" s="5">
        <v>0</v>
      </c>
      <c r="E32" s="5">
        <v>0</v>
      </c>
      <c r="F32" s="5">
        <v>102808000000</v>
      </c>
      <c r="G32" s="5">
        <v>0</v>
      </c>
      <c r="H32" s="5">
        <v>98808000000</v>
      </c>
      <c r="I32" s="5">
        <v>4000000000</v>
      </c>
      <c r="J32" s="5">
        <v>0</v>
      </c>
      <c r="K32" s="5">
        <f t="shared" si="0"/>
        <v>0</v>
      </c>
      <c r="L32" s="5">
        <v>0</v>
      </c>
      <c r="M32" s="5">
        <v>0</v>
      </c>
      <c r="N32" s="5">
        <v>0</v>
      </c>
      <c r="O32" s="5">
        <f t="shared" si="1"/>
        <v>0</v>
      </c>
    </row>
    <row r="33" spans="1:15" ht="24.95" customHeight="1" x14ac:dyDescent="0.2">
      <c r="A33" s="14"/>
      <c r="B33" s="15" t="s">
        <v>68</v>
      </c>
      <c r="C33" s="16">
        <f>SUM(C25:C32)</f>
        <v>197116326026</v>
      </c>
      <c r="D33" s="16">
        <f t="shared" ref="D33:N33" si="12">SUM(D25:D32)</f>
        <v>0</v>
      </c>
      <c r="E33" s="16">
        <f t="shared" si="12"/>
        <v>0</v>
      </c>
      <c r="F33" s="16">
        <f t="shared" si="12"/>
        <v>197116326026</v>
      </c>
      <c r="G33" s="16">
        <f t="shared" si="12"/>
        <v>0</v>
      </c>
      <c r="H33" s="16">
        <f t="shared" si="12"/>
        <v>164045253971.28</v>
      </c>
      <c r="I33" s="16">
        <f t="shared" si="12"/>
        <v>33071072054.720001</v>
      </c>
      <c r="J33" s="16">
        <f t="shared" si="12"/>
        <v>42695646984.279999</v>
      </c>
      <c r="K33" s="17">
        <f t="shared" si="0"/>
        <v>0.21660127217797456</v>
      </c>
      <c r="L33" s="16">
        <f t="shared" si="12"/>
        <v>6570755139.71</v>
      </c>
      <c r="M33" s="16">
        <f t="shared" si="12"/>
        <v>6570755139.71</v>
      </c>
      <c r="N33" s="16">
        <f t="shared" si="12"/>
        <v>6521609685.71</v>
      </c>
      <c r="O33" s="17">
        <f t="shared" si="1"/>
        <v>3.3085081368905929E-2</v>
      </c>
    </row>
    <row r="34" spans="1:15" ht="24.95" customHeight="1" x14ac:dyDescent="0.2">
      <c r="A34" s="18"/>
      <c r="B34" s="19" t="s">
        <v>69</v>
      </c>
      <c r="C34" s="20">
        <f>C33+C24</f>
        <v>941175326026</v>
      </c>
      <c r="D34" s="20">
        <f t="shared" ref="D34:N34" si="13">D33+D24</f>
        <v>0</v>
      </c>
      <c r="E34" s="20">
        <f t="shared" si="13"/>
        <v>0</v>
      </c>
      <c r="F34" s="20">
        <f t="shared" si="13"/>
        <v>941175326026</v>
      </c>
      <c r="G34" s="20">
        <f t="shared" si="13"/>
        <v>70000000000</v>
      </c>
      <c r="H34" s="20">
        <f t="shared" si="13"/>
        <v>831891067571.70996</v>
      </c>
      <c r="I34" s="20">
        <f t="shared" si="13"/>
        <v>39284258454.290001</v>
      </c>
      <c r="J34" s="20">
        <f t="shared" si="13"/>
        <v>312544521248.89001</v>
      </c>
      <c r="K34" s="21">
        <f t="shared" si="0"/>
        <v>0.33207895766729434</v>
      </c>
      <c r="L34" s="20">
        <f t="shared" si="13"/>
        <v>258335460793.54999</v>
      </c>
      <c r="M34" s="20">
        <f t="shared" si="13"/>
        <v>258032934557.04999</v>
      </c>
      <c r="N34" s="20">
        <f t="shared" si="13"/>
        <v>257857650709.62</v>
      </c>
      <c r="O34" s="21">
        <f t="shared" si="1"/>
        <v>0.27397408705813936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mayo 2020</vt:lpstr>
      <vt:lpstr>'31 mayo 2020'!Área_de_impresión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cp:lastPrinted>2020-06-03T19:18:23Z</cp:lastPrinted>
  <dcterms:created xsi:type="dcterms:W3CDTF">2020-06-02T16:30:13Z</dcterms:created>
  <dcterms:modified xsi:type="dcterms:W3CDTF">2020-06-03T19:24:47Z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